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35" yWindow="195" windowWidth="16380" windowHeight="9630" activeTab="0"/>
  </bookViews>
  <sheets>
    <sheet name="Ligawettkampfbogen" sheetId="1" r:id="rId1"/>
  </sheets>
  <definedNames>
    <definedName name="_xlnm.Print_Area" localSheetId="0">'Ligawettkampfbogen'!$A$1:$I$53</definedName>
  </definedNames>
  <calcPr fullCalcOnLoad="1"/>
</workbook>
</file>

<file path=xl/sharedStrings.xml><?xml version="1.0" encoding="utf-8"?>
<sst xmlns="http://schemas.openxmlformats.org/spreadsheetml/2006/main" count="49" uniqueCount="32">
  <si>
    <t>Disziplin</t>
  </si>
  <si>
    <r>
      <t xml:space="preserve">Wettkampftermin lt. Terminplan </t>
    </r>
    <r>
      <rPr>
        <sz val="7"/>
        <rFont val="Arial"/>
        <family val="2"/>
      </rPr>
      <t>(1, 2,  ... , 7)</t>
    </r>
  </si>
  <si>
    <t>Oberliga</t>
  </si>
  <si>
    <t>Landesliga</t>
  </si>
  <si>
    <t>Kreisoberliga</t>
  </si>
  <si>
    <t>Kreisliga   &gt; &gt; &gt;</t>
  </si>
  <si>
    <t>Bad. Jugendliga</t>
  </si>
  <si>
    <t>Kreisliga (A, B, C, ...)</t>
  </si>
  <si>
    <t>Heimverein:</t>
  </si>
  <si>
    <t xml:space="preserve">                                           Verein</t>
  </si>
  <si>
    <t>Mannschaft</t>
  </si>
  <si>
    <t>Setzliste</t>
  </si>
  <si>
    <t>Einzelserien</t>
  </si>
  <si>
    <t>Ringe</t>
  </si>
  <si>
    <t>Nr.</t>
  </si>
  <si>
    <t>Scheibensatz</t>
  </si>
  <si>
    <t>Name und Vorname</t>
  </si>
  <si>
    <t>Gesamt</t>
  </si>
  <si>
    <t>Einzelpunkt</t>
  </si>
  <si>
    <t xml:space="preserve">     </t>
  </si>
  <si>
    <t>Gastverein:</t>
  </si>
  <si>
    <t>Die obigen Resultate wurden unter Beachtung der Bestimmungen der gültigen Ausschreibung des BSV/Sportschützenkreises erreicht und wurden anerkannt.</t>
  </si>
  <si>
    <t>Wettkampfleiter-Lizenz-Nr.</t>
  </si>
  <si>
    <t xml:space="preserve">Unterschrift Gastverein  </t>
  </si>
  <si>
    <t>Name Wettkampfleiter</t>
  </si>
  <si>
    <t xml:space="preserve">Unterschrift Heimverein  </t>
  </si>
  <si>
    <t>Mannschafts- punkte:</t>
  </si>
  <si>
    <t>Summe Einzelpunkte:</t>
  </si>
  <si>
    <r>
      <t xml:space="preserve">Ligawettkampf  </t>
    </r>
    <r>
      <rPr>
        <b/>
        <sz val="16"/>
        <rFont val="Arial (W1)"/>
        <family val="2"/>
      </rPr>
      <t>2013</t>
    </r>
  </si>
  <si>
    <t xml:space="preserve"> (HB 2012.06)</t>
  </si>
  <si>
    <r>
      <t xml:space="preserve">Wettkampfort </t>
    </r>
    <r>
      <rPr>
        <sz val="6"/>
        <rFont val="Arial"/>
        <family val="2"/>
      </rPr>
      <t>(tatsächlicher Austragungsort)</t>
    </r>
  </si>
  <si>
    <r>
      <t xml:space="preserve">Datum </t>
    </r>
    <r>
      <rPr>
        <sz val="6"/>
        <rFont val="Arial"/>
        <family val="2"/>
      </rPr>
      <t>(Wettkampftag)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</si>
</sst>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2"/>
    </font>
    <font>
      <b/>
      <sz val="22"/>
      <name val="Arial (W1)"/>
      <family val="2"/>
    </font>
    <font>
      <b/>
      <sz val="16"/>
      <name val="Arial (W1)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5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2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3" fillId="2" borderId="3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/>
      <protection locked="0"/>
    </xf>
    <xf numFmtId="0" fontId="0" fillId="2" borderId="15" xfId="0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11" fillId="0" borderId="13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center"/>
      <protection hidden="1"/>
    </xf>
    <xf numFmtId="0" fontId="12" fillId="0" borderId="16" xfId="0" applyFont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center"/>
      <protection/>
    </xf>
    <xf numFmtId="0" fontId="0" fillId="2" borderId="18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/>
      <protection/>
    </xf>
    <xf numFmtId="0" fontId="11" fillId="0" borderId="19" xfId="0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left"/>
      <protection/>
    </xf>
    <xf numFmtId="0" fontId="0" fillId="2" borderId="22" xfId="0" applyFont="1" applyFill="1" applyBorder="1" applyAlignment="1" applyProtection="1">
      <alignment/>
      <protection locked="0"/>
    </xf>
    <xf numFmtId="0" fontId="12" fillId="0" borderId="22" xfId="0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3" fontId="6" fillId="0" borderId="24" xfId="0" applyNumberFormat="1" applyFont="1" applyFill="1" applyBorder="1" applyAlignment="1" applyProtection="1">
      <alignment horizontal="center"/>
      <protection hidden="1"/>
    </xf>
    <xf numFmtId="0" fontId="13" fillId="0" borderId="25" xfId="0" applyFont="1" applyBorder="1" applyAlignment="1" applyProtection="1">
      <alignment horizontal="center"/>
      <protection hidden="1"/>
    </xf>
    <xf numFmtId="0" fontId="4" fillId="3" borderId="26" xfId="0" applyFont="1" applyFill="1" applyBorder="1" applyAlignment="1">
      <alignment/>
    </xf>
    <xf numFmtId="0" fontId="11" fillId="0" borderId="27" xfId="0" applyFont="1" applyFill="1" applyBorder="1" applyAlignment="1" applyProtection="1">
      <alignment horizontal="center"/>
      <protection hidden="1"/>
    </xf>
    <xf numFmtId="0" fontId="13" fillId="0" borderId="28" xfId="0" applyFont="1" applyBorder="1" applyAlignment="1" applyProtection="1">
      <alignment horizontal="center"/>
      <protection hidden="1"/>
    </xf>
    <xf numFmtId="0" fontId="14" fillId="0" borderId="0" xfId="0" applyFont="1" applyAlignment="1" quotePrefix="1">
      <alignment horizontal="left"/>
    </xf>
    <xf numFmtId="0" fontId="8" fillId="0" borderId="0" xfId="0" applyFont="1" applyBorder="1" applyAlignment="1">
      <alignment horizontal="center" vertical="top"/>
    </xf>
    <xf numFmtId="0" fontId="4" fillId="0" borderId="29" xfId="0" applyFont="1" applyBorder="1" applyAlignment="1">
      <alignment horizontal="center"/>
    </xf>
    <xf numFmtId="0" fontId="0" fillId="4" borderId="30" xfId="0" applyFill="1" applyBorder="1" applyAlignment="1" applyProtection="1">
      <alignment horizontal="left"/>
      <protection locked="0"/>
    </xf>
    <xf numFmtId="49" fontId="9" fillId="3" borderId="31" xfId="0" applyNumberFormat="1" applyFont="1" applyFill="1" applyBorder="1" applyAlignment="1" applyProtection="1">
      <alignment horizontal="center"/>
      <protection/>
    </xf>
    <xf numFmtId="49" fontId="9" fillId="3" borderId="26" xfId="0" applyNumberFormat="1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quotePrefix="1">
      <alignment horizontal="right" wrapText="1"/>
    </xf>
    <xf numFmtId="0" fontId="4" fillId="0" borderId="33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 quotePrefix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2" xfId="0" applyFont="1" applyBorder="1" applyAlignment="1" quotePrefix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34" xfId="0" applyFont="1" applyBorder="1" applyAlignment="1">
      <alignment horizontal="center"/>
    </xf>
    <xf numFmtId="0" fontId="9" fillId="3" borderId="35" xfId="0" applyFont="1" applyFill="1" applyBorder="1" applyAlignment="1">
      <alignment horizontal="left"/>
    </xf>
    <xf numFmtId="49" fontId="3" fillId="2" borderId="3" xfId="0" applyNumberFormat="1" applyFont="1" applyFill="1" applyBorder="1" applyAlignment="1" applyProtection="1">
      <alignment horizontal="left"/>
      <protection locked="0"/>
    </xf>
    <xf numFmtId="0" fontId="6" fillId="3" borderId="35" xfId="0" applyFont="1" applyFill="1" applyBorder="1" applyAlignment="1" applyProtection="1" quotePrefix="1">
      <alignment horizontal="right" vertical="center" wrapText="1"/>
      <protection/>
    </xf>
    <xf numFmtId="0" fontId="6" fillId="3" borderId="36" xfId="0" applyFont="1" applyFill="1" applyBorder="1" applyAlignment="1" applyProtection="1">
      <alignment horizontal="right" vertical="center" wrapText="1"/>
      <protection/>
    </xf>
    <xf numFmtId="0" fontId="10" fillId="3" borderId="37" xfId="0" applyFont="1" applyFill="1" applyBorder="1" applyAlignment="1" applyProtection="1">
      <alignment horizontal="center" vertical="center"/>
      <protection hidden="1"/>
    </xf>
    <xf numFmtId="0" fontId="4" fillId="3" borderId="36" xfId="0" applyFont="1" applyFill="1" applyBorder="1" applyAlignment="1">
      <alignment horizontal="center"/>
    </xf>
    <xf numFmtId="0" fontId="0" fillId="4" borderId="30" xfId="0" applyFill="1" applyBorder="1" applyAlignment="1" applyProtection="1">
      <alignment horizontal="left"/>
      <protection locked="0"/>
    </xf>
    <xf numFmtId="0" fontId="0" fillId="4" borderId="30" xfId="0" applyFont="1" applyFill="1" applyBorder="1" applyAlignment="1" applyProtection="1">
      <alignment horizontal="left"/>
      <protection locked="0"/>
    </xf>
    <xf numFmtId="0" fontId="0" fillId="4" borderId="38" xfId="0" applyFont="1" applyFill="1" applyBorder="1" applyAlignment="1" applyProtection="1">
      <alignment horizontal="left"/>
      <protection locked="0"/>
    </xf>
    <xf numFmtId="0" fontId="8" fillId="0" borderId="39" xfId="0" applyFont="1" applyBorder="1" applyAlignment="1" quotePrefix="1">
      <alignment horizontal="left" vertical="top"/>
    </xf>
    <xf numFmtId="0" fontId="8" fillId="0" borderId="40" xfId="0" applyFont="1" applyBorder="1" applyAlignment="1" quotePrefix="1">
      <alignment horizontal="left" vertical="top"/>
    </xf>
    <xf numFmtId="0" fontId="4" fillId="0" borderId="41" xfId="0" applyFont="1" applyBorder="1" applyAlignment="1">
      <alignment horizontal="center"/>
    </xf>
    <xf numFmtId="0" fontId="8" fillId="0" borderId="42" xfId="0" applyFont="1" applyBorder="1" applyAlignment="1" quotePrefix="1">
      <alignment horizontal="left" vertical="top"/>
    </xf>
    <xf numFmtId="0" fontId="8" fillId="0" borderId="29" xfId="0" applyFont="1" applyBorder="1" applyAlignment="1">
      <alignment horizontal="center" vertical="top"/>
    </xf>
    <xf numFmtId="0" fontId="0" fillId="4" borderId="43" xfId="0" applyFont="1" applyFill="1" applyBorder="1" applyAlignment="1" applyProtection="1">
      <alignment horizontal="left"/>
      <protection locked="0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0" fillId="3" borderId="47" xfId="0" applyFont="1" applyFill="1" applyBorder="1" applyAlignment="1" applyProtection="1">
      <alignment horizontal="center" vertical="center" wrapText="1"/>
      <protection/>
    </xf>
    <xf numFmtId="0" fontId="10" fillId="3" borderId="48" xfId="0" applyFont="1" applyFill="1" applyBorder="1" applyAlignment="1" applyProtection="1">
      <alignment horizontal="center" vertical="center" wrapText="1"/>
      <protection/>
    </xf>
    <xf numFmtId="0" fontId="8" fillId="0" borderId="2" xfId="0" applyFont="1" applyBorder="1" applyAlignment="1" quotePrefix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49" xfId="0" applyFont="1" applyBorder="1" applyAlignment="1" quotePrefix="1">
      <alignment horizontal="center" vertical="top"/>
    </xf>
    <xf numFmtId="0" fontId="8" fillId="0" borderId="29" xfId="0" applyFont="1" applyBorder="1" applyAlignment="1" quotePrefix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114300</xdr:rowOff>
    </xdr:from>
    <xdr:to>
      <xdr:col>8</xdr:col>
      <xdr:colOff>638175</xdr:colOff>
      <xdr:row>5</xdr:row>
      <xdr:rowOff>28575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14300"/>
          <a:ext cx="2886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I53"/>
  <sheetViews>
    <sheetView showGridLines="0" tabSelected="1" workbookViewId="0" topLeftCell="A1">
      <selection activeCell="A7" sqref="A7:B7"/>
    </sheetView>
  </sheetViews>
  <sheetFormatPr defaultColWidth="11.421875" defaultRowHeight="12.75" zeroHeight="1"/>
  <cols>
    <col min="1" max="1" width="5.7109375" style="1" customWidth="1"/>
    <col min="2" max="2" width="14.8515625" style="1" customWidth="1"/>
    <col min="3" max="3" width="26.140625" style="1" customWidth="1"/>
    <col min="4" max="7" width="6.57421875" style="1" customWidth="1"/>
    <col min="8" max="8" width="13.421875" style="1" customWidth="1"/>
    <col min="9" max="9" width="10.28125" style="1" customWidth="1"/>
    <col min="10" max="10" width="0.13671875" style="1" customWidth="1"/>
    <col min="11" max="16384" width="0" style="1" hidden="1" customWidth="1"/>
  </cols>
  <sheetData>
    <row r="1" spans="1:9" ht="9.75" customHeight="1">
      <c r="A1" s="61"/>
      <c r="B1" s="61"/>
      <c r="C1" s="61"/>
      <c r="D1" s="61"/>
      <c r="E1" s="61"/>
      <c r="F1" s="61"/>
      <c r="G1" s="61"/>
      <c r="H1" s="61"/>
      <c r="I1" s="61"/>
    </row>
    <row r="2" spans="1:9" ht="12.75">
      <c r="A2" s="61"/>
      <c r="B2" s="61"/>
      <c r="C2" s="61"/>
      <c r="D2" s="61"/>
      <c r="E2" s="61"/>
      <c r="F2" s="61"/>
      <c r="G2" s="61"/>
      <c r="H2" s="61"/>
      <c r="I2" s="61"/>
    </row>
    <row r="3" spans="1:9" ht="12.75">
      <c r="A3" s="61"/>
      <c r="B3" s="61"/>
      <c r="C3" s="61"/>
      <c r="D3" s="61"/>
      <c r="E3" s="61"/>
      <c r="F3" s="61"/>
      <c r="G3" s="61"/>
      <c r="H3" s="61"/>
      <c r="I3" s="61"/>
    </row>
    <row r="4" spans="1:9" ht="12.75">
      <c r="A4" s="61"/>
      <c r="B4" s="61"/>
      <c r="C4" s="61"/>
      <c r="D4" s="61"/>
      <c r="E4" s="61"/>
      <c r="F4" s="61"/>
      <c r="G4" s="61"/>
      <c r="H4" s="61"/>
      <c r="I4" s="61"/>
    </row>
    <row r="5" spans="1:9" ht="29.25">
      <c r="A5" s="62" t="s">
        <v>28</v>
      </c>
      <c r="B5" s="63"/>
      <c r="C5" s="63"/>
      <c r="D5" s="63"/>
      <c r="E5" s="63"/>
      <c r="F5" s="63"/>
      <c r="G5" s="63"/>
      <c r="H5" s="63"/>
      <c r="I5" s="63"/>
    </row>
    <row r="6" spans="1:9" ht="15" customHeight="1">
      <c r="A6" s="64"/>
      <c r="B6" s="64"/>
      <c r="C6" s="64"/>
      <c r="D6" s="64"/>
      <c r="E6" s="64"/>
      <c r="F6" s="64"/>
      <c r="G6" s="64"/>
      <c r="H6" s="64"/>
      <c r="I6" s="64"/>
    </row>
    <row r="7" spans="1:9" ht="18">
      <c r="A7" s="65"/>
      <c r="B7" s="65"/>
      <c r="C7" s="2"/>
      <c r="D7" s="66"/>
      <c r="E7" s="2"/>
      <c r="F7" s="67"/>
      <c r="G7" s="67"/>
      <c r="H7" s="67"/>
      <c r="I7" s="67"/>
    </row>
    <row r="8" spans="1:9" s="3" customFormat="1" ht="11.25">
      <c r="A8" s="68" t="s">
        <v>31</v>
      </c>
      <c r="B8" s="69"/>
      <c r="C8" s="3" t="s">
        <v>0</v>
      </c>
      <c r="D8" s="66"/>
      <c r="E8" s="70" t="s">
        <v>1</v>
      </c>
      <c r="F8" s="70"/>
      <c r="G8" s="70"/>
      <c r="H8" s="70"/>
      <c r="I8" s="70"/>
    </row>
    <row r="9" spans="1:9" s="5" customFormat="1" ht="11.25">
      <c r="A9" s="71"/>
      <c r="B9" s="71"/>
      <c r="C9" s="71"/>
      <c r="D9" s="66"/>
      <c r="E9" s="71"/>
      <c r="F9" s="71"/>
      <c r="G9" s="71"/>
      <c r="H9" s="71"/>
      <c r="I9" s="71"/>
    </row>
    <row r="10" spans="1:9" ht="18">
      <c r="A10" s="6"/>
      <c r="B10" s="7" t="s">
        <v>2</v>
      </c>
      <c r="C10" s="8"/>
      <c r="D10" s="66"/>
      <c r="E10" s="72"/>
      <c r="F10" s="72"/>
      <c r="G10" s="72"/>
      <c r="H10" s="72"/>
      <c r="I10" s="72"/>
    </row>
    <row r="11" spans="1:9" ht="12.75">
      <c r="A11" s="6"/>
      <c r="B11" s="9" t="s">
        <v>3</v>
      </c>
      <c r="C11" s="8"/>
      <c r="D11" s="66"/>
      <c r="E11" s="68" t="s">
        <v>30</v>
      </c>
      <c r="F11" s="69"/>
      <c r="G11" s="69"/>
      <c r="H11" s="69"/>
      <c r="I11" s="69"/>
    </row>
    <row r="12" spans="1:9" ht="12.75">
      <c r="A12" s="6"/>
      <c r="B12" s="7" t="s">
        <v>4</v>
      </c>
      <c r="C12" s="73"/>
      <c r="D12" s="66"/>
      <c r="E12" s="66"/>
      <c r="F12" s="66"/>
      <c r="G12" s="66"/>
      <c r="H12" s="66"/>
      <c r="I12" s="66"/>
    </row>
    <row r="13" spans="1:9" s="5" customFormat="1" ht="12.75" customHeight="1">
      <c r="A13" s="10"/>
      <c r="B13" s="11" t="s">
        <v>5</v>
      </c>
      <c r="C13" s="73"/>
      <c r="D13" s="66"/>
      <c r="E13" s="66"/>
      <c r="F13" s="66"/>
      <c r="G13" s="66"/>
      <c r="H13" s="66"/>
      <c r="I13" s="66"/>
    </row>
    <row r="14" spans="1:9" ht="12.75" customHeight="1">
      <c r="A14" s="10"/>
      <c r="B14" s="12" t="s">
        <v>6</v>
      </c>
      <c r="C14" s="13" t="s">
        <v>7</v>
      </c>
      <c r="D14" s="66"/>
      <c r="E14" s="66"/>
      <c r="F14" s="66"/>
      <c r="G14" s="66"/>
      <c r="H14" s="66"/>
      <c r="I14" s="66"/>
    </row>
    <row r="15" spans="1:9" ht="4.5" customHeight="1" thickBot="1">
      <c r="A15" s="74"/>
      <c r="B15" s="74"/>
      <c r="C15" s="74"/>
      <c r="D15" s="74"/>
      <c r="E15" s="74"/>
      <c r="F15" s="74"/>
      <c r="G15" s="74"/>
      <c r="H15" s="74"/>
      <c r="I15" s="74"/>
    </row>
    <row r="16" spans="1:9" s="5" customFormat="1" ht="20.25" customHeight="1" thickBot="1">
      <c r="A16" s="75" t="s">
        <v>8</v>
      </c>
      <c r="B16" s="75"/>
      <c r="C16" s="76"/>
      <c r="D16" s="76"/>
      <c r="E16" s="76"/>
      <c r="F16" s="57"/>
      <c r="G16" s="14"/>
      <c r="H16" s="77" t="s">
        <v>26</v>
      </c>
      <c r="I16" s="79">
        <f>IF(I30="","",IF(I30&gt;I46,2,0))</f>
      </c>
    </row>
    <row r="17" spans="1:9" s="5" customFormat="1" ht="13.5" customHeight="1" thickBot="1" thickTop="1">
      <c r="A17" s="80" t="s">
        <v>9</v>
      </c>
      <c r="B17" s="80"/>
      <c r="C17" s="80"/>
      <c r="D17" s="80"/>
      <c r="E17" s="80"/>
      <c r="F17" s="58"/>
      <c r="G17" s="15" t="s">
        <v>10</v>
      </c>
      <c r="H17" s="78"/>
      <c r="I17" s="79"/>
    </row>
    <row r="18" spans="1:9" s="5" customFormat="1" ht="12" thickTop="1">
      <c r="A18" s="60" t="s">
        <v>11</v>
      </c>
      <c r="B18" s="16"/>
      <c r="C18" s="17"/>
      <c r="D18" s="90" t="s">
        <v>12</v>
      </c>
      <c r="E18" s="91"/>
      <c r="F18" s="91"/>
      <c r="G18" s="92"/>
      <c r="H18" s="19" t="s">
        <v>13</v>
      </c>
      <c r="I18" s="20"/>
    </row>
    <row r="19" spans="1:9" s="5" customFormat="1" ht="11.25">
      <c r="A19" s="21" t="s">
        <v>14</v>
      </c>
      <c r="B19" s="22" t="s">
        <v>15</v>
      </c>
      <c r="C19" s="23" t="s">
        <v>16</v>
      </c>
      <c r="D19" s="22">
        <v>1</v>
      </c>
      <c r="E19" s="24">
        <v>2</v>
      </c>
      <c r="F19" s="24">
        <v>3</v>
      </c>
      <c r="G19" s="25">
        <v>4</v>
      </c>
      <c r="H19" s="26" t="s">
        <v>17</v>
      </c>
      <c r="I19" s="27" t="s">
        <v>18</v>
      </c>
    </row>
    <row r="20" spans="1:9" ht="19.5" customHeight="1">
      <c r="A20" s="28">
        <v>1</v>
      </c>
      <c r="B20" s="29"/>
      <c r="C20" s="30"/>
      <c r="D20" s="31"/>
      <c r="E20" s="31"/>
      <c r="F20" s="31"/>
      <c r="G20" s="31"/>
      <c r="H20" s="32">
        <f>IF(D20="","",SUM(D20:G20))</f>
      </c>
      <c r="I20" s="33">
        <f>IF(H20="","",IF(H20=H36,"Stechen",IF(H20&gt;H36,1,0)))</f>
      </c>
    </row>
    <row r="21" spans="1:9" ht="19.5" customHeight="1">
      <c r="A21" s="28">
        <v>2</v>
      </c>
      <c r="B21" s="29"/>
      <c r="C21" s="30"/>
      <c r="D21" s="31"/>
      <c r="E21" s="31"/>
      <c r="F21" s="31"/>
      <c r="G21" s="31"/>
      <c r="H21" s="32">
        <f>IF(D21="","",SUM(D21:G21))</f>
      </c>
      <c r="I21" s="33">
        <f>IF(H21="","",IF(H21=H37,"Stechen",IF(H21&gt;H37,1,0)))</f>
      </c>
    </row>
    <row r="22" spans="1:9" ht="19.5" customHeight="1">
      <c r="A22" s="28">
        <v>3</v>
      </c>
      <c r="B22" s="29"/>
      <c r="C22" s="30"/>
      <c r="D22" s="31"/>
      <c r="E22" s="31"/>
      <c r="F22" s="31"/>
      <c r="G22" s="31"/>
      <c r="H22" s="32">
        <f>IF(D22="","",SUM(D22:G22))</f>
      </c>
      <c r="I22" s="33">
        <f>IF(H22="","",IF(H22=H38,"Stechen",IF(H22&gt;H38,1,0)))</f>
      </c>
    </row>
    <row r="23" spans="1:9" ht="19.5" customHeight="1">
      <c r="A23" s="28">
        <v>4</v>
      </c>
      <c r="B23" s="29"/>
      <c r="C23" s="30"/>
      <c r="D23" s="31"/>
      <c r="E23" s="31"/>
      <c r="F23" s="31"/>
      <c r="G23" s="31"/>
      <c r="H23" s="32">
        <f>IF(D23="","",SUM(D23:G23))</f>
      </c>
      <c r="I23" s="33">
        <f>IF(H23="","",IF(H23=H39,"Stechen",IF(H23&gt;H39,1,0)))</f>
      </c>
    </row>
    <row r="24" spans="1:9" ht="19.5" customHeight="1">
      <c r="A24" s="28">
        <v>5</v>
      </c>
      <c r="B24" s="29"/>
      <c r="C24" s="30"/>
      <c r="D24" s="31"/>
      <c r="E24" s="31"/>
      <c r="F24" s="31"/>
      <c r="G24" s="31"/>
      <c r="H24" s="32">
        <f>IF(D24="","",SUM(D24:G24))</f>
      </c>
      <c r="I24" s="33">
        <f>IF(H24="","",IF(H24=H40,"Stechen",IF(H24&gt;H40,1,0)))</f>
      </c>
    </row>
    <row r="25" spans="1:9" ht="18" customHeight="1">
      <c r="A25" s="34">
        <f>IF(I24="Stechen","S 5","")</f>
      </c>
      <c r="B25" s="35" t="s">
        <v>19</v>
      </c>
      <c r="C25" s="36">
        <f>IF(I24="Stechen",C24,"")</f>
      </c>
      <c r="D25" s="31"/>
      <c r="E25" s="31"/>
      <c r="F25" s="31"/>
      <c r="G25" s="31"/>
      <c r="H25" s="37">
        <f>IF(D25="","",IF(A25&lt;&gt;"S 5","kein Stechen S5",IF(D25="","",SUM(D25:G25))))</f>
      </c>
      <c r="I25" s="38">
        <f>IF(A25&lt;&gt;"S 5","",IF(H25="","",IF(H25=H41,"Stechen",IF(H25&gt;H41,1,0))))</f>
      </c>
    </row>
    <row r="26" spans="1:9" ht="18" customHeight="1">
      <c r="A26" s="34">
        <f>IF(I23="Stechen","S 4","")</f>
      </c>
      <c r="B26" s="39"/>
      <c r="C26" s="36">
        <f>IF(I23="Stechen",C23,"")</f>
      </c>
      <c r="D26" s="31"/>
      <c r="E26" s="31"/>
      <c r="F26" s="31"/>
      <c r="G26" s="31"/>
      <c r="H26" s="37">
        <f>IF(D26="","",IF(A26&lt;&gt;"S 4","kein Stechen S4",IF(D26="","",SUM(D26:G26))))</f>
      </c>
      <c r="I26" s="38">
        <f>IF(A26&lt;&gt;"S 4","",IF(H26="","",IF(H26=H42,"Stechen",IF(H26&gt;H42,1,0))))</f>
      </c>
    </row>
    <row r="27" spans="1:9" ht="18" customHeight="1">
      <c r="A27" s="34">
        <f>IF(I22="Stechen","S 3","")</f>
      </c>
      <c r="B27" s="39"/>
      <c r="C27" s="36">
        <f>IF(I22="Stechen",C22,"")</f>
      </c>
      <c r="D27" s="31"/>
      <c r="E27" s="31"/>
      <c r="F27" s="40"/>
      <c r="G27" s="40"/>
      <c r="H27" s="37">
        <f>IF(D27="","",IF(A27&lt;&gt;"S 3","kein Stechen S3",IF(D27="","",SUM(D27:G27))))</f>
      </c>
      <c r="I27" s="38">
        <f>IF(A27&lt;&gt;"S 3","",IF(H27="","",IF(H27=H43,"Stechen",IF(H27&gt;H43,1,0))))</f>
      </c>
    </row>
    <row r="28" spans="1:9" ht="18" customHeight="1">
      <c r="A28" s="34">
        <f>IF(I21="Stechen","S 2","")</f>
      </c>
      <c r="B28" s="39"/>
      <c r="C28" s="41">
        <f>IF(I21="Stechen",C21,"")</f>
      </c>
      <c r="D28" s="31"/>
      <c r="E28" s="31"/>
      <c r="F28" s="40"/>
      <c r="G28" s="40"/>
      <c r="H28" s="37">
        <f>IF(D28="","",IF(A28&lt;&gt;"S 2","kein Stechen S2",IF(D28="","",SUM(D28:G28))))</f>
      </c>
      <c r="I28" s="38">
        <f>IF(A28&lt;&gt;"S 2","",IF(H28="","",IF(H28=H44,"Stechen",IF(H28&gt;H44,1,0))))</f>
      </c>
    </row>
    <row r="29" spans="1:9" ht="18" customHeight="1" thickBot="1">
      <c r="A29" s="42">
        <f>IF(I20="Stechen","S 1","")</f>
      </c>
      <c r="B29" s="43" t="s">
        <v>19</v>
      </c>
      <c r="C29" s="44">
        <f>IF(I20="Stechen",C20,"")</f>
      </c>
      <c r="D29" s="45"/>
      <c r="E29" s="45"/>
      <c r="F29" s="45"/>
      <c r="G29" s="45"/>
      <c r="H29" s="46">
        <f>IF(D29="","",IF(A29&lt;&gt;"S 1","kein Stechen S1",IF(D29="","",SUM(D29:G29))))</f>
      </c>
      <c r="I29" s="38">
        <f>IF(A29&lt;&gt;"S 1","",IF(H29="","",IF(H29=H45,"Stechen",IF(H29&gt;H45,1,0))))</f>
      </c>
    </row>
    <row r="30" spans="1:9" s="5" customFormat="1" ht="24" customHeight="1" thickBot="1">
      <c r="A30" s="86"/>
      <c r="B30" s="86"/>
      <c r="C30" s="86"/>
      <c r="D30" s="86"/>
      <c r="E30" s="86"/>
      <c r="F30" s="86"/>
      <c r="G30" s="86"/>
      <c r="H30" s="59" t="s">
        <v>27</v>
      </c>
      <c r="I30" s="47">
        <f>IF(AND(I20="",I21="",I22=""),"",SUM(I20:I29))</f>
      </c>
    </row>
    <row r="31" spans="1:9" ht="17.25" customHeight="1" thickBot="1" thickTop="1">
      <c r="A31" s="86"/>
      <c r="B31" s="86"/>
      <c r="C31" s="86"/>
      <c r="D31" s="86"/>
      <c r="E31" s="86"/>
      <c r="F31" s="86"/>
      <c r="G31" s="86"/>
      <c r="H31" s="48">
        <f>IF(H20&lt;&gt;"",SUM(H20:H24),"")</f>
      </c>
      <c r="I31" s="49"/>
    </row>
    <row r="32" spans="1:9" s="5" customFormat="1" ht="20.25" customHeight="1">
      <c r="A32" s="75" t="s">
        <v>20</v>
      </c>
      <c r="B32" s="75"/>
      <c r="C32" s="76"/>
      <c r="D32" s="76"/>
      <c r="E32" s="76"/>
      <c r="F32" s="57"/>
      <c r="G32" s="14"/>
      <c r="H32" s="77" t="s">
        <v>26</v>
      </c>
      <c r="I32" s="94">
        <f>IF(I46="","",IF(I46&gt;I30,2,0))</f>
      </c>
    </row>
    <row r="33" spans="1:9" s="5" customFormat="1" ht="13.5" customHeight="1" thickBot="1">
      <c r="A33" s="80" t="s">
        <v>9</v>
      </c>
      <c r="B33" s="80"/>
      <c r="C33" s="80"/>
      <c r="D33" s="80"/>
      <c r="E33" s="80"/>
      <c r="F33" s="50"/>
      <c r="G33" s="15" t="s">
        <v>10</v>
      </c>
      <c r="H33" s="78"/>
      <c r="I33" s="95"/>
    </row>
    <row r="34" spans="1:9" s="5" customFormat="1" ht="12" thickTop="1">
      <c r="A34" s="60" t="s">
        <v>11</v>
      </c>
      <c r="B34" s="18"/>
      <c r="C34" s="17"/>
      <c r="D34" s="90" t="s">
        <v>12</v>
      </c>
      <c r="E34" s="91"/>
      <c r="F34" s="91"/>
      <c r="G34" s="92"/>
      <c r="H34" s="19" t="s">
        <v>13</v>
      </c>
      <c r="I34" s="20"/>
    </row>
    <row r="35" spans="1:9" s="5" customFormat="1" ht="11.25">
      <c r="A35" s="21" t="s">
        <v>14</v>
      </c>
      <c r="B35" s="22" t="s">
        <v>15</v>
      </c>
      <c r="C35" s="23" t="s">
        <v>16</v>
      </c>
      <c r="D35" s="22">
        <v>1</v>
      </c>
      <c r="E35" s="24">
        <v>2</v>
      </c>
      <c r="F35" s="24">
        <v>3</v>
      </c>
      <c r="G35" s="25">
        <v>4</v>
      </c>
      <c r="H35" s="26" t="s">
        <v>17</v>
      </c>
      <c r="I35" s="27" t="s">
        <v>18</v>
      </c>
    </row>
    <row r="36" spans="1:9" ht="19.5" customHeight="1">
      <c r="A36" s="28">
        <v>1</v>
      </c>
      <c r="B36" s="29"/>
      <c r="C36" s="30"/>
      <c r="D36" s="31"/>
      <c r="E36" s="31"/>
      <c r="F36" s="31"/>
      <c r="G36" s="31"/>
      <c r="H36" s="32">
        <f>IF(D36="","",SUM(D36:G36))</f>
      </c>
      <c r="I36" s="33">
        <f>IF(H36="","",IF(H36=H20,"Stechen",IF(H36&gt;H20,1,0)))</f>
      </c>
    </row>
    <row r="37" spans="1:9" ht="19.5" customHeight="1">
      <c r="A37" s="28">
        <v>2</v>
      </c>
      <c r="B37" s="29"/>
      <c r="C37" s="30"/>
      <c r="D37" s="31"/>
      <c r="E37" s="31"/>
      <c r="F37" s="31"/>
      <c r="G37" s="31"/>
      <c r="H37" s="32">
        <f>IF(D37="","",SUM(D37:G37))</f>
      </c>
      <c r="I37" s="33">
        <f>IF(H37="","",IF(H37=H21,"Stechen",IF(H37&gt;H21,1,0)))</f>
      </c>
    </row>
    <row r="38" spans="1:9" ht="19.5" customHeight="1">
      <c r="A38" s="28">
        <v>3</v>
      </c>
      <c r="B38" s="29"/>
      <c r="C38" s="30"/>
      <c r="D38" s="31"/>
      <c r="E38" s="31"/>
      <c r="F38" s="31"/>
      <c r="G38" s="31"/>
      <c r="H38" s="32">
        <f>IF(D38="","",SUM(D38:G38))</f>
      </c>
      <c r="I38" s="33">
        <f>IF(H38="","",IF(H38=H22,"Stechen",IF(H38&gt;H22,1,0)))</f>
      </c>
    </row>
    <row r="39" spans="1:9" ht="19.5" customHeight="1">
      <c r="A39" s="28">
        <v>4</v>
      </c>
      <c r="B39" s="29"/>
      <c r="C39" s="30"/>
      <c r="D39" s="31"/>
      <c r="E39" s="31"/>
      <c r="F39" s="31"/>
      <c r="G39" s="31"/>
      <c r="H39" s="32">
        <f>IF(D39="","",SUM(D39:G39))</f>
      </c>
      <c r="I39" s="33">
        <f>IF(H39="","",IF(H39=H23,"Stechen",IF(H39&gt;H23,1,0)))</f>
      </c>
    </row>
    <row r="40" spans="1:9" ht="19.5" customHeight="1">
      <c r="A40" s="28">
        <v>5</v>
      </c>
      <c r="B40" s="29"/>
      <c r="C40" s="30"/>
      <c r="D40" s="31"/>
      <c r="E40" s="31"/>
      <c r="F40" s="31"/>
      <c r="G40" s="31"/>
      <c r="H40" s="32">
        <f>IF(D40="","",SUM(D40:G40))</f>
      </c>
      <c r="I40" s="33">
        <f>IF(H40="","",IF(H40=H24,"Stechen",IF(H40&gt;H24,1,0)))</f>
      </c>
    </row>
    <row r="41" spans="1:9" ht="18" customHeight="1">
      <c r="A41" s="34">
        <f>+A25</f>
      </c>
      <c r="B41" s="35" t="s">
        <v>19</v>
      </c>
      <c r="C41" s="36">
        <f>IF(I40="Stechen",C40,"")</f>
      </c>
      <c r="D41" s="31"/>
      <c r="E41" s="31"/>
      <c r="F41" s="31"/>
      <c r="G41" s="31"/>
      <c r="H41" s="37">
        <f>IF(D41="","",IF(A41&lt;&gt;"S 5","kein Stechen S5",IF(D41="","",SUM(D41:G41))))</f>
      </c>
      <c r="I41" s="38">
        <f>IF(A41&lt;&gt;"S 5","",IF(H41="","",IF(H41=H25,"Stechen",IF(H41&gt;H25,1,0))))</f>
      </c>
    </row>
    <row r="42" spans="1:9" ht="18" customHeight="1">
      <c r="A42" s="51">
        <f>+A26</f>
      </c>
      <c r="B42" s="39"/>
      <c r="C42" s="36">
        <f>IF(I39="Stechen",C39,"")</f>
      </c>
      <c r="D42" s="31"/>
      <c r="E42" s="31"/>
      <c r="F42" s="31"/>
      <c r="G42" s="31"/>
      <c r="H42" s="37">
        <f>IF(D42="","",IF(A42&lt;&gt;"S 4","kein Stechen S4",IF(D42="","",SUM(D42:G42))))</f>
      </c>
      <c r="I42" s="38">
        <f>IF(A42&lt;&gt;"S 4","",IF(H42="","",IF(H42=H26,"Stechen",IF(H42&gt;H26,1,0))))</f>
      </c>
    </row>
    <row r="43" spans="1:9" ht="18" customHeight="1">
      <c r="A43" s="51">
        <f>+A27</f>
      </c>
      <c r="B43" s="39"/>
      <c r="C43" s="36">
        <f>IF(I38="Stechen",C38,"")</f>
      </c>
      <c r="D43" s="31"/>
      <c r="E43" s="31"/>
      <c r="F43" s="40"/>
      <c r="G43" s="40"/>
      <c r="H43" s="37">
        <f>IF(D43="","",IF(A43&lt;&gt;"S 3","kein Stechen S3",IF(D43="","",SUM(D43:G43))))</f>
      </c>
      <c r="I43" s="38">
        <f>IF(A43&lt;&gt;"S 3","",IF(H43="","",IF(H43=H27,"Stechen",IF(H43&gt;H27,1,0))))</f>
      </c>
    </row>
    <row r="44" spans="1:9" ht="18" customHeight="1">
      <c r="A44" s="51">
        <f>+A28</f>
      </c>
      <c r="B44" s="39"/>
      <c r="C44" s="41">
        <f>IF(I37="Stechen",C37,"")</f>
      </c>
      <c r="D44" s="31"/>
      <c r="E44" s="31"/>
      <c r="F44" s="40"/>
      <c r="G44" s="40"/>
      <c r="H44" s="37">
        <f>IF(D44="","",IF(A44&lt;&gt;"S 2","kein Stechen S2",IF(D44="","",SUM(D44:G44))))</f>
      </c>
      <c r="I44" s="38">
        <f>IF(A44&lt;&gt;"S 2","",IF(H44="","",IF(H44=H28,"Stechen",IF(H44&gt;H28,1,0))))</f>
      </c>
    </row>
    <row r="45" spans="1:9" ht="18" customHeight="1">
      <c r="A45" s="42">
        <f>+A29</f>
      </c>
      <c r="B45" s="43" t="s">
        <v>19</v>
      </c>
      <c r="C45" s="44">
        <f>IF(I36="Stechen",C36,"")</f>
      </c>
      <c r="D45" s="45"/>
      <c r="E45" s="45"/>
      <c r="F45" s="45"/>
      <c r="G45" s="45"/>
      <c r="H45" s="46">
        <f>IF(D45="","",IF(A45&lt;&gt;"S 1","kein Stechen S1",IF(D45="","",SUM(D45:G45))))</f>
      </c>
      <c r="I45" s="38">
        <f>IF(A45&lt;&gt;"S 1","",IF(H45="","",IF(H45=H29,"Stechen",IF(H45&gt;H29,1,0))))</f>
      </c>
    </row>
    <row r="46" spans="1:9" s="5" customFormat="1" ht="24" customHeight="1">
      <c r="A46" s="86"/>
      <c r="B46" s="86"/>
      <c r="C46" s="86"/>
      <c r="D46" s="86"/>
      <c r="E46" s="86"/>
      <c r="F46" s="86"/>
      <c r="G46" s="86"/>
      <c r="H46" s="59" t="s">
        <v>27</v>
      </c>
      <c r="I46" s="47">
        <f>IF(AND(I36="",I37="",I38=""),"",SUM(I36:I45))</f>
      </c>
    </row>
    <row r="47" spans="1:9" ht="17.25" customHeight="1" thickBot="1" thickTop="1">
      <c r="A47" s="86"/>
      <c r="B47" s="86"/>
      <c r="C47" s="86"/>
      <c r="D47" s="86"/>
      <c r="E47" s="86"/>
      <c r="F47" s="86"/>
      <c r="G47" s="86"/>
      <c r="H47" s="48">
        <f>IF(H36&lt;&gt;"",SUM(H36:H40),"")</f>
      </c>
      <c r="I47" s="52"/>
    </row>
    <row r="48" spans="1:9" ht="22.5" customHeight="1">
      <c r="A48" s="89"/>
      <c r="B48" s="82"/>
      <c r="C48" s="56"/>
      <c r="D48" s="89"/>
      <c r="E48" s="82"/>
      <c r="F48" s="82"/>
      <c r="G48" s="81"/>
      <c r="H48" s="82"/>
      <c r="I48" s="83"/>
    </row>
    <row r="49" spans="1:9" ht="9" customHeight="1">
      <c r="A49" s="96" t="s">
        <v>22</v>
      </c>
      <c r="B49" s="97"/>
      <c r="C49" s="54" t="s">
        <v>24</v>
      </c>
      <c r="D49" s="98" t="s">
        <v>22</v>
      </c>
      <c r="E49" s="99"/>
      <c r="F49" s="99"/>
      <c r="G49" s="88" t="s">
        <v>24</v>
      </c>
      <c r="H49" s="88"/>
      <c r="I49" s="88"/>
    </row>
    <row r="50" spans="1:9" ht="21.75" customHeight="1">
      <c r="A50" s="84"/>
      <c r="B50" s="84"/>
      <c r="C50" s="85"/>
      <c r="D50" s="87"/>
      <c r="E50" s="84"/>
      <c r="F50" s="84"/>
      <c r="G50" s="84"/>
      <c r="H50" s="84"/>
      <c r="I50" s="84"/>
    </row>
    <row r="51" spans="1:9" ht="12.75">
      <c r="A51" s="4"/>
      <c r="B51" s="70" t="s">
        <v>25</v>
      </c>
      <c r="C51" s="70"/>
      <c r="D51" s="55"/>
      <c r="E51" s="70" t="s">
        <v>23</v>
      </c>
      <c r="F51" s="70"/>
      <c r="G51" s="70"/>
      <c r="H51" s="70"/>
      <c r="I51" s="70"/>
    </row>
    <row r="52" spans="1:9" ht="20.25" customHeight="1">
      <c r="A52" s="93" t="s">
        <v>21</v>
      </c>
      <c r="B52" s="93"/>
      <c r="C52" s="93"/>
      <c r="D52" s="93"/>
      <c r="E52" s="93"/>
      <c r="F52" s="93"/>
      <c r="G52" s="93"/>
      <c r="H52" s="93"/>
      <c r="I52" s="93"/>
    </row>
    <row r="53" ht="9" customHeight="1">
      <c r="A53" s="53" t="s">
        <v>29</v>
      </c>
    </row>
  </sheetData>
  <sheetProtection password="F251" sheet="1" objects="1" scenarios="1"/>
  <mergeCells count="40">
    <mergeCell ref="D18:G18"/>
    <mergeCell ref="D34:G34"/>
    <mergeCell ref="A52:I52"/>
    <mergeCell ref="I32:I33"/>
    <mergeCell ref="A33:E33"/>
    <mergeCell ref="A46:G47"/>
    <mergeCell ref="B51:C51"/>
    <mergeCell ref="E51:I51"/>
    <mergeCell ref="A49:B49"/>
    <mergeCell ref="D49:F49"/>
    <mergeCell ref="G48:I48"/>
    <mergeCell ref="A50:C50"/>
    <mergeCell ref="A30:G31"/>
    <mergeCell ref="A32:B32"/>
    <mergeCell ref="C32:E32"/>
    <mergeCell ref="H32:H33"/>
    <mergeCell ref="D50:I50"/>
    <mergeCell ref="G49:I49"/>
    <mergeCell ref="D48:F48"/>
    <mergeCell ref="A48:B48"/>
    <mergeCell ref="A15:I15"/>
    <mergeCell ref="A16:B16"/>
    <mergeCell ref="C16:E16"/>
    <mergeCell ref="H16:H17"/>
    <mergeCell ref="I16:I17"/>
    <mergeCell ref="A17:E17"/>
    <mergeCell ref="E10:I10"/>
    <mergeCell ref="E11:I11"/>
    <mergeCell ref="C12:C13"/>
    <mergeCell ref="D12:I14"/>
    <mergeCell ref="A1:I4"/>
    <mergeCell ref="A5:I5"/>
    <mergeCell ref="A6:I6"/>
    <mergeCell ref="A7:B7"/>
    <mergeCell ref="D7:D11"/>
    <mergeCell ref="F7:I7"/>
    <mergeCell ref="A8:B8"/>
    <mergeCell ref="E8:I8"/>
    <mergeCell ref="A9:C9"/>
    <mergeCell ref="E9:I9"/>
  </mergeCells>
  <dataValidations count="18">
    <dataValidation errorStyle="information" type="list" allowBlank="1" showErrorMessage="1" sqref="C7">
      <formula1>".            , Luftpistole, Luftgewehr"</formula1>
      <formula2>0</formula2>
    </dataValidation>
    <dataValidation errorStyle="warning" type="list" allowBlank="1" showErrorMessage="1" promptTitle="Wettkampftermin lt. Terminplan" prompt="1, 2, 3, 4, 5, 6, 7&#10;" errorTitle="Eingabe überprüfen" error="Dieser Wert liegt außerhalb der Vorgabewerte." sqref="E7">
      <formula1>".                        ,1,2,3,4,5,6,7"</formula1>
      <formula2>0</formula2>
    </dataValidation>
    <dataValidation type="whole" allowBlank="1" showErrorMessage="1" sqref="D20:G24 D36:G40">
      <formula1>0</formula1>
      <formula2>100</formula2>
    </dataValidation>
    <dataValidation type="whole" allowBlank="1" showErrorMessage="1" sqref="H20:H24 H36:H40">
      <formula1>1</formula1>
      <formula2>400</formula2>
    </dataValidation>
    <dataValidation type="textLength" allowBlank="1" showErrorMessage="1" sqref="C16:E16 C32:E32">
      <formula1>1</formula1>
      <formula2>25</formula2>
    </dataValidation>
    <dataValidation allowBlank="1" showInputMessage="1" showErrorMessage="1" promptTitle="Zur Beachtung:" prompt="Bei Ringgleichstand wird automatisch STECHEN angezeigt.&#10;Dabei erscheint in der Setzliste S1, S2 oder S3. Hier sind die entsprechenden Einträge vorzunehmen." sqref="J1:J7">
      <formula1>0</formula1>
      <formula2>0</formula2>
    </dataValidation>
    <dataValidation type="textLength" allowBlank="1" showInputMessage="1" showErrorMessage="1" promptTitle="Mannschaft" prompt="I, II, III, IV, ...&#10;oder&#10;1, 2, 3, 4, ..." sqref="G16 G32">
      <formula1>1</formula1>
      <formula2>4</formula2>
    </dataValidation>
    <dataValidation type="textLength" allowBlank="1" showInputMessage="1" showErrorMessage="1" promptTitle="Scheibensatz" prompt="max. 999.999-999.999" sqref="B20:B24 B36:B40">
      <formula1>1</formula1>
      <formula2>1000000000</formula2>
    </dataValidation>
    <dataValidation type="whole" allowBlank="1" showInputMessage="1" showErrorMessage="1" promptTitle="STECHEN" prompt="Hier nur eintragen, wenn Stechen erforderlich !&#10;&#10;Volle Ringwertung !" sqref="D25:F29 D41:F45">
      <formula1>0</formula1>
      <formula2>10</formula2>
    </dataValidation>
    <dataValidation type="decimal" allowBlank="1" showInputMessage="1" showErrorMessage="1" promptTitle="STECHEN" prompt="Hier nur eintragen, wenn Stechen erforderlich !&#10;&#10;10tel-Ringwertung !" sqref="G25:G29 G41:G45">
      <formula1>0</formula1>
      <formula2>10.9</formula2>
    </dataValidation>
    <dataValidation type="textLength" allowBlank="1" showErrorMessage="1" promptTitle="Scheibensatz" prompt="max. 99.999-99.999" sqref="B25:B29 B41:B45">
      <formula1>1</formula1>
      <formula2>1000000000</formula2>
    </dataValidation>
    <dataValidation allowBlank="1" showErrorMessage="1" promptTitle="STECHEN" prompt="Hier nur Einträge, wenn Stechen erforderlich !&#10;" sqref="C25:C29 C41:C45">
      <formula1>0</formula1>
      <formula2>0</formula2>
    </dataValidation>
    <dataValidation type="date" showErrorMessage="1" sqref="B8">
      <formula1>38353</formula1>
      <formula2>73050</formula2>
    </dataValidation>
    <dataValidation allowBlank="1" showInputMessage="1" showErrorMessage="1" promptTitle="Beachtung bei Eintragungen am PC" prompt="Es sind nur die farblich markierten Felder auszufüllen.&#10;&#10;Bei Ringgleichheit wird automatisch STECHEN angezeigt.&#10;&#10;Dabei erscheint in der Setzliste die entsprechende Paarung S5, S4, S3, ...  " sqref="A1:I4 A6:I6">
      <formula1>0</formula1>
      <formula2>0</formula2>
    </dataValidation>
    <dataValidation allowBlank="1" showErrorMessage="1" promptTitle="Beachtung bei Eintragungen am PC" prompt="Es sind nur die farblich markierten Felder auszufüllen.&#10;&#10;Bei Ringgleichheit wird automatisch STECHEN angezeigt.&#10;&#10;Dabei erscheint in der Setzliste die entsprechende Paarung S5, S4, S3, ...  " sqref="A5:I5 D7 F7">
      <formula1>0</formula1>
      <formula2>0</formula2>
    </dataValidation>
    <dataValidation type="date" showErrorMessage="1" promptTitle="Wettkampftag" prompt="Tatsächliches Wettkampfdatum" sqref="A7:B7">
      <formula1>38353</formula1>
      <formula2>73050</formula2>
    </dataValidation>
    <dataValidation type="textLength" allowBlank="1" showInputMessage="1" showErrorMessage="1" sqref="G48:I48 C48">
      <formula1>0</formula1>
      <formula2>30</formula2>
    </dataValidation>
    <dataValidation allowBlank="1" showErrorMessage="1" sqref="C12:C13 E10:I10"/>
  </dataValidations>
  <printOptions/>
  <pageMargins left="0.8659722222222223" right="0.27569444444444446" top="0.39375" bottom="0.11805555555555557" header="0.5118055555555556" footer="0.5118055555555556"/>
  <pageSetup fitToHeight="1" fitToWidth="1" horizontalDpi="300" verticalDpi="300" orientation="portrait" paperSize="9" scale="9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Bürger</dc:creator>
  <cp:keywords/>
  <dc:description/>
  <cp:lastModifiedBy>Bürger</cp:lastModifiedBy>
  <cp:lastPrinted>2008-09-28T20:32:54Z</cp:lastPrinted>
  <dcterms:created xsi:type="dcterms:W3CDTF">2007-06-07T14:11:01Z</dcterms:created>
  <dcterms:modified xsi:type="dcterms:W3CDTF">2012-06-26T22:21:14Z</dcterms:modified>
  <cp:category/>
  <cp:version/>
  <cp:contentType/>
  <cp:contentStatus/>
</cp:coreProperties>
</file>